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341" windowWidth="15180" windowHeight="801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<sst xmlns="http://schemas.openxmlformats.org/spreadsheetml/2006/main" count="195" uniqueCount="184">
  <si>
    <t>1.</t>
  </si>
  <si>
    <t>1.1.</t>
  </si>
  <si>
    <t>1.1.1.</t>
  </si>
  <si>
    <t>1.1.1.1.</t>
  </si>
  <si>
    <t>1.2.</t>
  </si>
  <si>
    <t>1.2.1.</t>
  </si>
  <si>
    <t>1.2.2.</t>
  </si>
  <si>
    <t>I.</t>
  </si>
  <si>
    <t>3.</t>
  </si>
  <si>
    <t>4.</t>
  </si>
  <si>
    <t>3.2.</t>
  </si>
  <si>
    <t>3.2.1.</t>
  </si>
  <si>
    <t>3.2.1.1.</t>
  </si>
  <si>
    <t>4.1.1.</t>
  </si>
  <si>
    <t>4.1.1.1.</t>
  </si>
  <si>
    <t>6.</t>
  </si>
  <si>
    <t>2.1.</t>
  </si>
  <si>
    <t>2.1.1.</t>
  </si>
  <si>
    <t>II.</t>
  </si>
  <si>
    <t>1.1.2.</t>
  </si>
  <si>
    <t>3.1.</t>
  </si>
  <si>
    <t>3.1.1.</t>
  </si>
  <si>
    <t>3.1.1.1.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</si>
  <si>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</si>
  <si>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</si>
  <si>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</si>
  <si>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</si>
  <si>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</si>
  <si>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</si>
  <si>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</si>
  <si>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182 1 05 02010 02 0000 110</t>
  </si>
  <si>
    <t>Налог на имущество физических лиц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</si>
  <si>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</si>
  <si>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</si>
  <si>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</si>
  <si>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</si>
  <si>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</si>
  <si>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</si>
  <si>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</si>
  <si>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</si>
  <si>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</si>
  <si>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</si>
  <si>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</si>
  <si>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</si>
  <si>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</si>
  <si>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</si>
  <si>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</si>
  <si>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000 1 13 00000 00 0000 000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</si>
  <si>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</si>
  <si>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</si>
  <si>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</si>
  <si>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</si>
  <si>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</si>
  <si>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</si>
  <si>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</si>
  <si>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</si>
  <si>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</si>
  <si>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</si>
  <si>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</si>
  <si>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</si>
  <si>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</si>
  <si>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</si>
  <si>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</si>
  <si>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</si>
  <si>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</si>
  <si>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000 2 00 00000 00 0000 000</t>
  </si>
  <si>
    <t>БЕЗВОЗМЕЗДНЫЕ ПОСТУПЛЕНИЯ</t>
  </si>
  <si>
    <t>000 2 02 00000 00 0000 000</t>
  </si>
  <si>
    <t>000 2 02 01001 00 0000 151</t>
  </si>
  <si>
    <t>Дотации на выравнивание бюджетной обеспеченности</t>
  </si>
  <si>
    <t>984 2 02 01001 03 0000 151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</si>
  <si>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</si>
  <si>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</si>
  <si>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</si>
  <si>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</si>
  <si>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984 2 02 03024 03 0100 151</t>
  </si>
  <si>
    <t>984 2 02 03024 03 0200 151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</si>
  <si>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</si>
  <si>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984 2 02 03024 03 0300 151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</si>
  <si>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</si>
  <si>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</si>
  <si>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</si>
  <si>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984 2 02 03027 03 0000 151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</si>
  <si>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</si>
  <si>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984 2 02 03027 03 0100 151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</si>
  <si>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</si>
  <si>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984 2 02 03027 03 0200 151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</si>
  <si>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</si>
  <si>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</si>
  <si>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</si>
  <si>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</si>
  <si>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</si>
  <si>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</si>
  <si>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</si>
  <si>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000 1 17 05000 00 0000 180</t>
  </si>
  <si>
    <t>Прочие неналоговые доходы</t>
  </si>
  <si>
    <t>3.1.1.1.1.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</si>
  <si>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</si>
  <si>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984 2 02 03024 03 0000 151</t>
  </si>
  <si>
    <t>000 1 05 01020 01 0000 110</t>
  </si>
  <si>
    <t>000 1 05 02000 02 0000 110</t>
  </si>
  <si>
    <t>000 1 06 01000 00 0000 110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</si>
  <si>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</si>
  <si>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</si>
  <si>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</si>
  <si>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</si>
  <si>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</si>
  <si>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</si>
  <si>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</si>
  <si>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</si>
  <si>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</si>
  <si>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4.1.1.1.1.</t>
  </si>
  <si>
    <t>867 1 13 02993 03 0100 130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</si>
  <si>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</si>
  <si>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000 1 05 01010 01 0000 110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</si>
  <si>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</si>
  <si>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000 1 16 06000 01 0000 140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</si>
  <si>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</si>
  <si>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</si>
  <si>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</si>
  <si>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</si>
  <si>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</si>
  <si>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</si>
  <si>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</si>
  <si>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</si>
  <si>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</si>
  <si>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1.1.3.</t>
  </si>
  <si>
    <t>182 1 05 01050 01 0000 110</t>
  </si>
  <si>
    <t xml:space="preserve">Минимальный налог, зачисляемый в бюджеты субъектов Российской Федерации </t>
  </si>
  <si>
    <t>5.</t>
  </si>
  <si>
    <t>5.1.</t>
  </si>
  <si>
    <t>5.2.</t>
  </si>
  <si>
    <t>5.2.1.</t>
  </si>
  <si>
    <t>5.2.1.1.</t>
  </si>
  <si>
    <t>5.2.1.2.</t>
  </si>
  <si>
    <t>1.2.1.1.</t>
  </si>
  <si>
    <t>% исполнения</t>
  </si>
  <si>
    <t>1.1.1.2.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</si>
  <si>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</si>
  <si>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</si>
  <si>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</si>
  <si>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1.3.</t>
  </si>
  <si>
    <t>182 1 05 04030 02 0000 110</t>
  </si>
  <si>
    <t>182 1 05 04000 02 0000 110</t>
  </si>
  <si>
    <t>Налог, взимаемый в связи с применением патентной системы налогоблажения</t>
  </si>
  <si>
    <t>Налог, взимаемый в связи с применением патентной системы налогоблажения, зачисляемый в бюджеты городов федерального значенияМосквы и Санкт-Петербурга</t>
  </si>
  <si>
    <t>1.3.1.</t>
  </si>
  <si>
    <t>6.2.</t>
  </si>
  <si>
    <t>6.2.1.</t>
  </si>
  <si>
    <t>1.1.2.2.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</si>
  <si>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</si>
  <si>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</si>
  <si>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182 1 05 01012 01 0000 110</t>
  </si>
  <si>
    <t>4.1.1.1.2.</t>
  </si>
  <si>
    <t>984 1 13 02993 03 0200 130</t>
  </si>
  <si>
    <t>Другие виды прочих доходов от компенсации затрат бюджетов внутригородских муниципальных образований городов федерального значения Москвы и Санкт-Петербурга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</si>
  <si>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</si>
  <si>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</si>
  <si>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984 2 19 03000 03 0000 151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</si>
  <si>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Москвы и Санкт-Петербурга</t>
  </si>
  <si>
    <t>000 2 02 02000 00 0000 151</t>
  </si>
  <si>
    <t>Субсидии бюджетам бюджетной системы Российской Федерации (межбюджетные трансферты)</t>
  </si>
  <si>
    <t>000 2 02 02999 00 0000 151</t>
  </si>
  <si>
    <t>Прочие субсидии</t>
  </si>
  <si>
    <t>984 2 02 02999 03 0000 151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</si>
  <si>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</si>
  <si>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1.3.1.1.</t>
  </si>
  <si>
    <t>1.3.1.1.1.</t>
  </si>
  <si>
    <t>1.3.1.1.2.</t>
  </si>
  <si>
    <t>1.3.1.1.3.</t>
  </si>
  <si>
    <t>1.3.2.</t>
  </si>
  <si>
    <t>1.3.2.1.</t>
  </si>
  <si>
    <t>1.3.2.1.1.</t>
  </si>
  <si>
    <t>1.3.2.1.2.</t>
  </si>
  <si>
    <t>1.4.</t>
  </si>
  <si>
    <t>1.4.1.</t>
  </si>
  <si>
    <t>тыс.руб.</t>
  </si>
  <si>
    <t xml:space="preserve">Утверждено по плану  </t>
  </si>
  <si>
    <t>Исполнение местного бюджета муниципального образования город Петергоф  по доходам   на 01 октября 2014 года</t>
  </si>
  <si>
    <t>Исполнитель: начальник  ФЭО: Костарева А.В.                                                                                        09.10.2014 года</t>
  </si>
  <si>
    <r>
      <t xml:space="preserve">Кассовое исполне-ние на </t>
    </r>
    <r>
      <rPr>
        <b/>
        <i/>
        <sz val="10"/>
        <rFont val="Times New Roman"/>
        <family val="1"/>
      </rPr>
      <t>01.10.2014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</si>
  <si>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</si>
  <si>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1 к Постановлению Ма МО город Петергоф</t>
  </si>
  <si>
    <t>от "___" _______ 2014 № 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</si>
</sst>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56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164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vertical="justify"/>
    </xf>
    <xf numFmtId="0" fontId="11" fillId="0" borderId="0" xfId="0" applyFont="1" applyAlignment="1">
      <alignment/>
    </xf>
    <xf numFmtId="0" fontId="12" fillId="0" borderId="10" xfId="0" applyFont="1" applyBorder="1" applyAlignment="1">
      <alignment vertical="justify"/>
    </xf>
    <xf numFmtId="164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justify"/>
    </xf>
    <xf numFmtId="0" fontId="4" fillId="0" borderId="0" xfId="0" applyFont="1" applyAlignment="1">
      <alignment/>
    </xf>
    <xf numFmtId="164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64" fontId="10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vertical="justify"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 shrinkToFit="1"/>
    </xf>
    <xf numFmtId="0" fontId="10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2" fontId="12" fillId="0" borderId="10" xfId="0" applyNumberFormat="1" applyFont="1" applyBorder="1" applyAlignment="1">
      <alignment horizontal="left" vertical="top"/>
    </xf>
    <xf numFmtId="2" fontId="11" fillId="0" borderId="10" xfId="0" applyNumberFormat="1" applyFont="1" applyBorder="1" applyAlignment="1">
      <alignment horizontal="left" vertical="top"/>
    </xf>
    <xf numFmtId="0" fontId="10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14" fontId="11" fillId="0" borderId="10" xfId="0" applyNumberFormat="1" applyFont="1" applyBorder="1" applyAlignment="1">
      <alignment horizontal="center" vertical="top"/>
    </xf>
    <xf numFmtId="14" fontId="12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6" fontId="10" fillId="0" borderId="10" xfId="0" applyNumberFormat="1" applyFont="1" applyBorder="1" applyAlignment="1">
      <alignment horizontal="center" vertical="top"/>
    </xf>
    <xf numFmtId="16" fontId="12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15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0" fontId="9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2" xfId="0" applyFont="1" applyBorder="1" applyAlignment="1">
      <alignment/>
    </xf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0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 vertical="top"/>
    </xf>
    <xf numFmtId="10" fontId="9" fillId="0" borderId="10" xfId="0" applyNumberFormat="1" applyFont="1" applyBorder="1" applyAlignment="1">
      <alignment horizontal="right" vertical="top"/>
    </xf>
    <xf numFmtId="164" fontId="12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10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>
      <alignment/>
    </xf>
    <xf numFmtId="10" fontId="12" fillId="0" borderId="10" xfId="0" applyNumberFormat="1" applyFont="1" applyBorder="1" applyAlignment="1">
      <alignment/>
    </xf>
    <xf numFmtId="10" fontId="11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vertical="justify"/>
    </xf>
    <xf numFmtId="164" fontId="5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6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="140" zoomScaleNormal="140" zoomScalePageLayoutView="0" workbookViewId="0" topLeftCell="A3">
      <selection activeCell="A3" sqref="A3:F68"/>
    </sheetView>
  </sheetViews>
  <sheetFormatPr defaultColWidth="9.140625" defaultRowHeight="15"/>
  <cols>
    <col min="1" max="1" width="9.140625" style="4" customWidth="1"/>
    <col min="2" max="2" width="28.140625" style="1" customWidth="1"/>
    <col min="3" max="3" width="73.28125" style="1" customWidth="1"/>
    <col min="4" max="5" width="11.28125" style="1" customWidth="1"/>
    <col min="6" max="6" width="13.00390625" style="1" customWidth="1"/>
    <col min="7" max="16384" width="9.140625" style="1" customWidth="1"/>
  </cols>
  <sheetData>
    <row r="1" spans="4:6" ht="15" hidden="1">
      <c r="D1" s="87" t="s">
        <v>23</v>
      </c>
      <c r="E1" s="88"/>
      <c r="F1" s="88"/>
    </row>
    <row r="2" spans="3:6" ht="3" customHeight="1" hidden="1">
      <c r="C2" s="89" t="s">
        <v>23</v>
      </c>
      <c r="D2" s="90"/>
      <c r="E2" s="90"/>
      <c r="F2" s="90"/>
    </row>
    <row r="3" spans="1:10" ht="15" customHeight="1">
      <c r="A3" s="78"/>
      <c r="B3" s="78"/>
      <c r="C3" s="91" t="s">
        <v>182</v>
      </c>
      <c r="D3" s="91"/>
      <c r="E3" s="91"/>
      <c r="F3" s="91"/>
      <c r="G3" s="78"/>
      <c r="H3" s="78"/>
      <c r="I3" s="78"/>
      <c r="J3" s="78"/>
    </row>
    <row r="4" spans="1:10" ht="15" customHeight="1">
      <c r="A4" s="79"/>
      <c r="B4" s="80"/>
      <c r="C4" s="92" t="s">
        <v>183</v>
      </c>
      <c r="D4" s="92"/>
      <c r="E4" s="92"/>
      <c r="F4" s="92"/>
      <c r="G4" s="80"/>
      <c r="H4" s="80"/>
      <c r="I4" s="80"/>
      <c r="J4" s="80"/>
    </row>
    <row r="5" spans="1:6" s="3" customFormat="1" ht="15.75" customHeight="1">
      <c r="A5" s="84" t="s">
        <v>178</v>
      </c>
      <c r="B5" s="84"/>
      <c r="C5" s="84"/>
      <c r="D5" s="84"/>
      <c r="E5" s="82"/>
      <c r="F5" s="82"/>
    </row>
    <row r="6" spans="1:6" s="3" customFormat="1" ht="12" customHeight="1">
      <c r="A6" s="8"/>
      <c r="B6" s="8"/>
      <c r="C6" s="8"/>
      <c r="D6" s="85" t="s">
        <v>176</v>
      </c>
      <c r="E6" s="86"/>
      <c r="F6" s="6"/>
    </row>
    <row r="7" spans="1:6" s="8" customFormat="1" ht="65.25" customHeight="1">
      <c r="A7" s="74" t="s">
        <v>117</v>
      </c>
      <c r="B7" s="74" t="s">
        <v>118</v>
      </c>
      <c r="C7" s="75" t="s">
        <v>119</v>
      </c>
      <c r="D7" s="76" t="s">
        <v>177</v>
      </c>
      <c r="E7" s="76" t="s">
        <v>180</v>
      </c>
      <c r="F7" s="76" t="s">
        <v>136</v>
      </c>
    </row>
    <row r="8" spans="1:6" s="12" customFormat="1" ht="19.5" customHeight="1">
      <c r="A8" s="7" t="s">
        <v>7</v>
      </c>
      <c r="B8" s="9" t="s">
        <v>120</v>
      </c>
      <c r="C8" s="10" t="s">
        <v>121</v>
      </c>
      <c r="D8" s="11">
        <f>SUM(D9+D20+D25+D33+D39+D45+D23)</f>
        <v>136110.7</v>
      </c>
      <c r="E8" s="11">
        <f>SUM(E9+E23+E25+E36+E39+E45)</f>
        <v>108650.7</v>
      </c>
      <c r="F8" s="52">
        <f>E8/D8</f>
        <v>0.7982524518645484</v>
      </c>
    </row>
    <row r="9" spans="1:6" s="12" customFormat="1" ht="16.5" customHeight="1">
      <c r="A9" s="7" t="s">
        <v>0</v>
      </c>
      <c r="B9" s="9" t="s">
        <v>122</v>
      </c>
      <c r="C9" s="10" t="s">
        <v>123</v>
      </c>
      <c r="D9" s="11">
        <f>SUM(D10+D18)</f>
        <v>78322.3</v>
      </c>
      <c r="E9" s="11">
        <f>SUM(E10+E18+E21)</f>
        <v>64747.100000000006</v>
      </c>
      <c r="F9" s="52">
        <f>E9/D9</f>
        <v>0.8266751614801915</v>
      </c>
    </row>
    <row r="10" spans="1:6" s="15" customFormat="1" ht="29.25" customHeight="1">
      <c r="A10" s="42" t="s">
        <v>1</v>
      </c>
      <c r="B10" s="36" t="s">
        <v>124</v>
      </c>
      <c r="C10" s="14" t="s">
        <v>125</v>
      </c>
      <c r="D10" s="25">
        <f>D11+D14+D17</f>
        <v>71128.3</v>
      </c>
      <c r="E10" s="50">
        <f>SUM(E11+E14+E17)</f>
        <v>59698.3</v>
      </c>
      <c r="F10" s="52">
        <f>E10/D10</f>
        <v>0.8393044681230959</v>
      </c>
    </row>
    <row r="11" spans="1:6" s="15" customFormat="1" ht="30.75" customHeight="1">
      <c r="A11" s="43" t="s">
        <v>2</v>
      </c>
      <c r="B11" s="37" t="s">
        <v>114</v>
      </c>
      <c r="C11" s="16" t="s">
        <v>25</v>
      </c>
      <c r="D11" s="27">
        <f>SUM(D12:D12)</f>
        <v>51194</v>
      </c>
      <c r="E11" s="17">
        <f>SUM(E12:E13)</f>
        <v>43055</v>
      </c>
      <c r="F11" s="71">
        <f>E11/D11</f>
        <v>0.8410165253740672</v>
      </c>
    </row>
    <row r="12" spans="1:10" s="19" customFormat="1" ht="30.75" customHeight="1">
      <c r="A12" s="44" t="s">
        <v>3</v>
      </c>
      <c r="B12" s="38" t="s">
        <v>24</v>
      </c>
      <c r="C12" s="18" t="s">
        <v>25</v>
      </c>
      <c r="D12" s="26">
        <v>51194</v>
      </c>
      <c r="E12" s="53">
        <v>43036.3</v>
      </c>
      <c r="F12" s="71">
        <f>E12/D12</f>
        <v>0.8406512481931477</v>
      </c>
      <c r="J12" s="19" t="s">
        <v>181</v>
      </c>
    </row>
    <row r="13" spans="1:6" s="19" customFormat="1" ht="45" customHeight="1">
      <c r="A13" s="44" t="s">
        <v>137</v>
      </c>
      <c r="B13" s="38" t="s">
        <v>152</v>
      </c>
      <c r="C13" s="18" t="s">
        <v>138</v>
      </c>
      <c r="D13" s="26">
        <v>0</v>
      </c>
      <c r="E13" s="53">
        <v>18.7</v>
      </c>
      <c r="F13" s="71">
        <v>0</v>
      </c>
    </row>
    <row r="14" spans="1:6" s="21" customFormat="1" ht="37.5" customHeight="1">
      <c r="A14" s="45" t="s">
        <v>19</v>
      </c>
      <c r="B14" s="37" t="s">
        <v>99</v>
      </c>
      <c r="C14" s="16" t="s">
        <v>89</v>
      </c>
      <c r="D14" s="27">
        <f>SUM(D15:D15)</f>
        <v>16139.3</v>
      </c>
      <c r="E14" s="54">
        <f>SUM(E15:E16)</f>
        <v>12846.9</v>
      </c>
      <c r="F14" s="71">
        <f>SUM(F15)</f>
        <v>0.7985724287918311</v>
      </c>
    </row>
    <row r="15" spans="1:6" s="19" customFormat="1" ht="33" customHeight="1">
      <c r="A15" s="46" t="s">
        <v>26</v>
      </c>
      <c r="B15" s="38" t="s">
        <v>27</v>
      </c>
      <c r="C15" s="18" t="s">
        <v>28</v>
      </c>
      <c r="D15" s="26">
        <v>16139.3</v>
      </c>
      <c r="E15" s="20">
        <v>12888.4</v>
      </c>
      <c r="F15" s="71">
        <f>E15/D15</f>
        <v>0.7985724287918311</v>
      </c>
    </row>
    <row r="16" spans="1:6" s="15" customFormat="1" ht="34.5" customHeight="1">
      <c r="A16" s="46" t="s">
        <v>149</v>
      </c>
      <c r="B16" s="38" t="s">
        <v>150</v>
      </c>
      <c r="C16" s="18" t="s">
        <v>151</v>
      </c>
      <c r="D16" s="77">
        <v>0</v>
      </c>
      <c r="E16" s="53">
        <v>-41.5</v>
      </c>
      <c r="F16" s="71"/>
    </row>
    <row r="17" spans="1:6" s="31" customFormat="1" ht="32.25" customHeight="1">
      <c r="A17" s="43" t="s">
        <v>126</v>
      </c>
      <c r="B17" s="37" t="s">
        <v>127</v>
      </c>
      <c r="C17" s="16" t="s">
        <v>128</v>
      </c>
      <c r="D17" s="27">
        <v>3795</v>
      </c>
      <c r="E17" s="53">
        <v>3796.4</v>
      </c>
      <c r="F17" s="71">
        <f>E17/D17</f>
        <v>1.000368906455863</v>
      </c>
    </row>
    <row r="18" spans="1:6" s="12" customFormat="1" ht="33" customHeight="1">
      <c r="A18" s="47" t="s">
        <v>4</v>
      </c>
      <c r="B18" s="36" t="s">
        <v>100</v>
      </c>
      <c r="C18" s="14" t="s">
        <v>29</v>
      </c>
      <c r="D18" s="22">
        <f>SUM(D19)</f>
        <v>7194</v>
      </c>
      <c r="E18" s="34">
        <f>SUM(E19:E20)</f>
        <v>4883</v>
      </c>
      <c r="F18" s="68">
        <f>E18/D18</f>
        <v>0.6787600778426467</v>
      </c>
    </row>
    <row r="19" spans="1:6" s="12" customFormat="1" ht="24.75" customHeight="1">
      <c r="A19" s="48" t="s">
        <v>5</v>
      </c>
      <c r="B19" s="37" t="s">
        <v>30</v>
      </c>
      <c r="C19" s="16" t="s">
        <v>29</v>
      </c>
      <c r="D19" s="57">
        <v>7194</v>
      </c>
      <c r="E19" s="54">
        <v>4865.2</v>
      </c>
      <c r="F19" s="71">
        <f>E19/D19</f>
        <v>0.6762857937169864</v>
      </c>
    </row>
    <row r="20" spans="1:6" s="12" customFormat="1" ht="30.75" customHeight="1">
      <c r="A20" s="48" t="s">
        <v>6</v>
      </c>
      <c r="B20" s="37" t="s">
        <v>139</v>
      </c>
      <c r="C20" s="16" t="s">
        <v>140</v>
      </c>
      <c r="D20" s="57">
        <v>0</v>
      </c>
      <c r="E20" s="29">
        <v>17.8</v>
      </c>
      <c r="F20" s="71">
        <v>0</v>
      </c>
    </row>
    <row r="21" spans="1:6" s="15" customFormat="1" ht="15.75" customHeight="1">
      <c r="A21" s="47" t="s">
        <v>141</v>
      </c>
      <c r="B21" s="36" t="s">
        <v>143</v>
      </c>
      <c r="C21" s="14" t="s">
        <v>144</v>
      </c>
      <c r="D21" s="22">
        <v>0</v>
      </c>
      <c r="E21" s="55">
        <f>SUM(E22)</f>
        <v>165.8</v>
      </c>
      <c r="F21" s="52">
        <v>0</v>
      </c>
    </row>
    <row r="22" spans="1:6" s="21" customFormat="1" ht="50.25" customHeight="1">
      <c r="A22" s="48" t="s">
        <v>146</v>
      </c>
      <c r="B22" s="37" t="s">
        <v>142</v>
      </c>
      <c r="C22" s="16" t="s">
        <v>145</v>
      </c>
      <c r="D22" s="57">
        <v>0</v>
      </c>
      <c r="E22" s="29">
        <v>165.8</v>
      </c>
      <c r="F22" s="71">
        <v>0</v>
      </c>
    </row>
    <row r="23" spans="1:6" s="12" customFormat="1" ht="20.25" customHeight="1">
      <c r="A23" s="47" t="s">
        <v>16</v>
      </c>
      <c r="B23" s="13" t="s">
        <v>101</v>
      </c>
      <c r="C23" s="24" t="s">
        <v>31</v>
      </c>
      <c r="D23" s="25">
        <f>SUM(D24)</f>
        <v>11357</v>
      </c>
      <c r="E23" s="55">
        <f>SUM(E24)</f>
        <v>6153.4</v>
      </c>
      <c r="F23" s="52">
        <f>E23/D23</f>
        <v>0.5418156203222682</v>
      </c>
    </row>
    <row r="24" spans="1:6" s="15" customFormat="1" ht="62.25" customHeight="1">
      <c r="A24" s="43" t="s">
        <v>17</v>
      </c>
      <c r="B24" s="37" t="s">
        <v>32</v>
      </c>
      <c r="C24" s="16" t="s">
        <v>33</v>
      </c>
      <c r="D24" s="27">
        <v>11357</v>
      </c>
      <c r="E24" s="29">
        <v>6153.4</v>
      </c>
      <c r="F24" s="71">
        <f aca="true" t="shared" si="0" ref="F24:F68">E24/D24</f>
        <v>0.5418156203222682</v>
      </c>
    </row>
    <row r="25" spans="1:6" s="21" customFormat="1" ht="51" customHeight="1">
      <c r="A25" s="49" t="s">
        <v>8</v>
      </c>
      <c r="B25" s="39" t="s">
        <v>34</v>
      </c>
      <c r="C25" s="23" t="s">
        <v>35</v>
      </c>
      <c r="D25" s="11">
        <f>SUM(D26+D30)</f>
        <v>39381.4</v>
      </c>
      <c r="E25" s="11">
        <f>SUM(E26+E30)</f>
        <v>30801.5</v>
      </c>
      <c r="F25" s="52">
        <f t="shared" si="0"/>
        <v>0.7821331897799468</v>
      </c>
    </row>
    <row r="26" spans="1:6" s="19" customFormat="1" ht="81.75" customHeight="1">
      <c r="A26" s="42" t="s">
        <v>20</v>
      </c>
      <c r="B26" s="36" t="s">
        <v>36</v>
      </c>
      <c r="C26" s="14" t="s">
        <v>37</v>
      </c>
      <c r="D26" s="25">
        <f aca="true" t="shared" si="1" ref="D26:E28">SUM(D27)</f>
        <v>39380</v>
      </c>
      <c r="E26" s="25">
        <f t="shared" si="1"/>
        <v>30584.7</v>
      </c>
      <c r="F26" s="52">
        <f t="shared" si="0"/>
        <v>0.7766556627729813</v>
      </c>
    </row>
    <row r="27" spans="1:6" s="19" customFormat="1" ht="62.25" customHeight="1">
      <c r="A27" s="45" t="s">
        <v>21</v>
      </c>
      <c r="B27" s="37" t="s">
        <v>38</v>
      </c>
      <c r="C27" s="16" t="s">
        <v>39</v>
      </c>
      <c r="D27" s="27">
        <f t="shared" si="1"/>
        <v>39380</v>
      </c>
      <c r="E27" s="20">
        <f t="shared" si="1"/>
        <v>30584.7</v>
      </c>
      <c r="F27" s="71">
        <f t="shared" si="0"/>
        <v>0.7766556627729813</v>
      </c>
    </row>
    <row r="28" spans="1:6" s="15" customFormat="1" ht="77.25" customHeight="1">
      <c r="A28" s="44" t="s">
        <v>22</v>
      </c>
      <c r="B28" s="38" t="s">
        <v>102</v>
      </c>
      <c r="C28" s="18" t="s">
        <v>115</v>
      </c>
      <c r="D28" s="26">
        <f t="shared" si="1"/>
        <v>39380</v>
      </c>
      <c r="E28" s="26">
        <f t="shared" si="1"/>
        <v>30584.7</v>
      </c>
      <c r="F28" s="71">
        <f t="shared" si="0"/>
        <v>0.7766556627729813</v>
      </c>
    </row>
    <row r="29" spans="1:6" s="21" customFormat="1" ht="48.75" customHeight="1">
      <c r="A29" s="44" t="s">
        <v>96</v>
      </c>
      <c r="B29" s="38" t="s">
        <v>103</v>
      </c>
      <c r="C29" s="18" t="s">
        <v>40</v>
      </c>
      <c r="D29" s="26">
        <v>39380</v>
      </c>
      <c r="E29" s="27">
        <v>30584.7</v>
      </c>
      <c r="F29" s="71">
        <f t="shared" si="0"/>
        <v>0.7766556627729813</v>
      </c>
    </row>
    <row r="30" spans="1:6" s="19" customFormat="1" ht="30" customHeight="1">
      <c r="A30" s="42" t="s">
        <v>10</v>
      </c>
      <c r="B30" s="36" t="s">
        <v>41</v>
      </c>
      <c r="C30" s="14" t="s">
        <v>42</v>
      </c>
      <c r="D30" s="25">
        <f>SUM(D31)</f>
        <v>1.4</v>
      </c>
      <c r="E30" s="25">
        <f>SUM(E31)</f>
        <v>216.8</v>
      </c>
      <c r="F30" s="52">
        <f t="shared" si="0"/>
        <v>154.85714285714286</v>
      </c>
    </row>
    <row r="31" spans="1:6" s="12" customFormat="1" ht="45" customHeight="1">
      <c r="A31" s="45" t="s">
        <v>11</v>
      </c>
      <c r="B31" s="37" t="s">
        <v>43</v>
      </c>
      <c r="C31" s="16" t="s">
        <v>44</v>
      </c>
      <c r="D31" s="27">
        <f>SUM(D32)</f>
        <v>1.4</v>
      </c>
      <c r="E31" s="26">
        <f>SUM(E32)</f>
        <v>216.8</v>
      </c>
      <c r="F31" s="72">
        <f t="shared" si="0"/>
        <v>154.85714285714286</v>
      </c>
    </row>
    <row r="32" spans="1:6" s="15" customFormat="1" ht="84" customHeight="1">
      <c r="A32" s="46" t="s">
        <v>12</v>
      </c>
      <c r="B32" s="38" t="s">
        <v>45</v>
      </c>
      <c r="C32" s="18" t="s">
        <v>46</v>
      </c>
      <c r="D32" s="26">
        <v>1.4</v>
      </c>
      <c r="E32" s="54">
        <v>216.8</v>
      </c>
      <c r="F32" s="72">
        <f t="shared" si="0"/>
        <v>154.85714285714286</v>
      </c>
    </row>
    <row r="33" spans="1:6" s="15" customFormat="1" ht="32.25" customHeight="1">
      <c r="A33" s="49" t="s">
        <v>9</v>
      </c>
      <c r="B33" s="39" t="s">
        <v>47</v>
      </c>
      <c r="C33" s="23" t="s">
        <v>104</v>
      </c>
      <c r="D33" s="60">
        <f>SUM(D34)</f>
        <v>2700</v>
      </c>
      <c r="E33" s="61">
        <f>SUM(E34)</f>
        <v>2222.4</v>
      </c>
      <c r="F33" s="62">
        <f t="shared" si="0"/>
        <v>0.8231111111111111</v>
      </c>
    </row>
    <row r="34" spans="1:6" s="21" customFormat="1" ht="22.5" customHeight="1">
      <c r="A34" s="42" t="s">
        <v>48</v>
      </c>
      <c r="B34" s="36" t="s">
        <v>105</v>
      </c>
      <c r="C34" s="58" t="s">
        <v>106</v>
      </c>
      <c r="D34" s="63">
        <f>SUM(D36)</f>
        <v>2700</v>
      </c>
      <c r="E34" s="63">
        <f>SUM(E35)</f>
        <v>2222.4</v>
      </c>
      <c r="F34" s="64">
        <f t="shared" si="0"/>
        <v>0.8231111111111111</v>
      </c>
    </row>
    <row r="35" spans="1:6" s="15" customFormat="1" ht="22.5" customHeight="1">
      <c r="A35" s="42" t="s">
        <v>13</v>
      </c>
      <c r="B35" s="36" t="s">
        <v>107</v>
      </c>
      <c r="C35" s="14" t="s">
        <v>108</v>
      </c>
      <c r="D35" s="61">
        <f>D36</f>
        <v>2700</v>
      </c>
      <c r="E35" s="70">
        <f>SUM(E36)</f>
        <v>2222.4</v>
      </c>
      <c r="F35" s="62">
        <f t="shared" si="0"/>
        <v>0.8231111111111111</v>
      </c>
    </row>
    <row r="36" spans="1:6" s="12" customFormat="1" ht="45.75" customHeight="1">
      <c r="A36" s="43" t="s">
        <v>14</v>
      </c>
      <c r="B36" s="37" t="s">
        <v>109</v>
      </c>
      <c r="C36" s="16" t="s">
        <v>110</v>
      </c>
      <c r="D36" s="65">
        <f>SUM(D37)</f>
        <v>2700</v>
      </c>
      <c r="E36" s="66">
        <f>SUM(E37+E38)</f>
        <v>2222.4</v>
      </c>
      <c r="F36" s="73">
        <f t="shared" si="0"/>
        <v>0.8231111111111111</v>
      </c>
    </row>
    <row r="37" spans="1:6" s="15" customFormat="1" ht="62.25" customHeight="1">
      <c r="A37" s="46" t="s">
        <v>111</v>
      </c>
      <c r="B37" s="38" t="s">
        <v>112</v>
      </c>
      <c r="C37" s="18" t="s">
        <v>49</v>
      </c>
      <c r="D37" s="66">
        <v>2700</v>
      </c>
      <c r="E37" s="65">
        <v>2138.8</v>
      </c>
      <c r="F37" s="73">
        <f t="shared" si="0"/>
        <v>0.7921481481481483</v>
      </c>
    </row>
    <row r="38" spans="1:6" s="15" customFormat="1" ht="45.75" customHeight="1">
      <c r="A38" s="46" t="s">
        <v>153</v>
      </c>
      <c r="B38" s="38" t="s">
        <v>154</v>
      </c>
      <c r="C38" s="18" t="s">
        <v>155</v>
      </c>
      <c r="D38" s="66">
        <v>0</v>
      </c>
      <c r="E38" s="65">
        <v>83.6</v>
      </c>
      <c r="F38" s="73"/>
    </row>
    <row r="39" spans="1:6" s="15" customFormat="1" ht="21" customHeight="1">
      <c r="A39" s="49" t="s">
        <v>129</v>
      </c>
      <c r="B39" s="39" t="s">
        <v>50</v>
      </c>
      <c r="C39" s="23" t="s">
        <v>51</v>
      </c>
      <c r="D39" s="60">
        <f>SUM(D40+D41)</f>
        <v>3750</v>
      </c>
      <c r="E39" s="61">
        <f>SUM(E40+E41)</f>
        <v>4528.5</v>
      </c>
      <c r="F39" s="62">
        <f t="shared" si="0"/>
        <v>1.2076</v>
      </c>
    </row>
    <row r="40" spans="1:6" s="21" customFormat="1" ht="65.25" customHeight="1">
      <c r="A40" s="42" t="s">
        <v>130</v>
      </c>
      <c r="B40" s="36" t="s">
        <v>116</v>
      </c>
      <c r="C40" s="14" t="s">
        <v>52</v>
      </c>
      <c r="D40" s="25">
        <v>700</v>
      </c>
      <c r="E40" s="25">
        <v>554.6</v>
      </c>
      <c r="F40" s="52">
        <f t="shared" si="0"/>
        <v>0.7922857142857144</v>
      </c>
    </row>
    <row r="41" spans="1:6" s="15" customFormat="1" ht="29.25" customHeight="1">
      <c r="A41" s="47" t="s">
        <v>131</v>
      </c>
      <c r="B41" s="36" t="s">
        <v>53</v>
      </c>
      <c r="C41" s="14" t="s">
        <v>54</v>
      </c>
      <c r="D41" s="25">
        <f>SUM(D42)</f>
        <v>3050</v>
      </c>
      <c r="E41" s="25">
        <f>SUM(E42)</f>
        <v>3973.9</v>
      </c>
      <c r="F41" s="68">
        <f t="shared" si="0"/>
        <v>1.3029180327868852</v>
      </c>
    </row>
    <row r="42" spans="1:6" s="15" customFormat="1" ht="62.25" customHeight="1">
      <c r="A42" s="43" t="s">
        <v>132</v>
      </c>
      <c r="B42" s="37" t="s">
        <v>55</v>
      </c>
      <c r="C42" s="16" t="s">
        <v>56</v>
      </c>
      <c r="D42" s="27">
        <f>SUM(D43+D44)</f>
        <v>3050</v>
      </c>
      <c r="E42" s="56">
        <f>SUM(E43:E44)</f>
        <v>3973.9</v>
      </c>
      <c r="F42" s="71">
        <f t="shared" si="0"/>
        <v>1.3029180327868852</v>
      </c>
    </row>
    <row r="43" spans="1:6" s="15" customFormat="1" ht="52.5" customHeight="1">
      <c r="A43" s="46" t="s">
        <v>133</v>
      </c>
      <c r="B43" s="38" t="s">
        <v>57</v>
      </c>
      <c r="C43" s="18" t="s">
        <v>58</v>
      </c>
      <c r="D43" s="26">
        <v>3000</v>
      </c>
      <c r="E43" s="26">
        <v>3959</v>
      </c>
      <c r="F43" s="71">
        <f t="shared" si="0"/>
        <v>1.3196666666666668</v>
      </c>
    </row>
    <row r="44" spans="1:6" s="31" customFormat="1" ht="67.5" customHeight="1">
      <c r="A44" s="46" t="s">
        <v>134</v>
      </c>
      <c r="B44" s="38" t="s">
        <v>59</v>
      </c>
      <c r="C44" s="18" t="s">
        <v>60</v>
      </c>
      <c r="D44" s="26">
        <v>50</v>
      </c>
      <c r="E44" s="26">
        <v>14.9</v>
      </c>
      <c r="F44" s="71">
        <f t="shared" si="0"/>
        <v>0.298</v>
      </c>
    </row>
    <row r="45" spans="1:6" s="31" customFormat="1" ht="18" customHeight="1">
      <c r="A45" s="49" t="s">
        <v>15</v>
      </c>
      <c r="B45" s="9" t="s">
        <v>61</v>
      </c>
      <c r="C45" s="10" t="s">
        <v>62</v>
      </c>
      <c r="D45" s="11">
        <f>D46</f>
        <v>600</v>
      </c>
      <c r="E45" s="11">
        <f>SUM(E46)</f>
        <v>197.8</v>
      </c>
      <c r="F45" s="52">
        <f>SUM(F46)</f>
        <v>0.32966666666666666</v>
      </c>
    </row>
    <row r="46" spans="1:6" s="12" customFormat="1" ht="21" customHeight="1">
      <c r="A46" s="42" t="s">
        <v>147</v>
      </c>
      <c r="B46" s="13" t="s">
        <v>94</v>
      </c>
      <c r="C46" s="59" t="s">
        <v>95</v>
      </c>
      <c r="D46" s="25">
        <f>D47</f>
        <v>600</v>
      </c>
      <c r="E46" s="11">
        <f>SUM(E47)</f>
        <v>197.8</v>
      </c>
      <c r="F46" s="52">
        <f>SUM(F47)</f>
        <v>0.32966666666666666</v>
      </c>
    </row>
    <row r="47" spans="1:6" s="12" customFormat="1" ht="47.25" customHeight="1">
      <c r="A47" s="43" t="s">
        <v>148</v>
      </c>
      <c r="B47" s="37" t="s">
        <v>63</v>
      </c>
      <c r="C47" s="35" t="s">
        <v>64</v>
      </c>
      <c r="D47" s="27">
        <v>600</v>
      </c>
      <c r="E47" s="26">
        <v>197.8</v>
      </c>
      <c r="F47" s="52">
        <f t="shared" si="0"/>
        <v>0.32966666666666666</v>
      </c>
    </row>
    <row r="48" spans="1:6" s="28" customFormat="1" ht="21.75" customHeight="1">
      <c r="A48" s="49" t="s">
        <v>18</v>
      </c>
      <c r="B48" s="9" t="s">
        <v>65</v>
      </c>
      <c r="C48" s="10" t="s">
        <v>66</v>
      </c>
      <c r="D48" s="11">
        <f>SUM(D49+D66)</f>
        <v>156753.4</v>
      </c>
      <c r="E48" s="11">
        <f>SUM(E49+E66)</f>
        <v>90312.29999999999</v>
      </c>
      <c r="F48" s="52">
        <f t="shared" si="0"/>
        <v>0.5761425270520447</v>
      </c>
    </row>
    <row r="49" spans="1:6" s="15" customFormat="1" ht="30" customHeight="1">
      <c r="A49" s="49" t="s">
        <v>0</v>
      </c>
      <c r="B49" s="39" t="s">
        <v>67</v>
      </c>
      <c r="C49" s="23" t="s">
        <v>90</v>
      </c>
      <c r="D49" s="11">
        <f>SUM(D56+D51+D53)</f>
        <v>156753.4</v>
      </c>
      <c r="E49" s="11">
        <f>SUM(E56+E51+E53)</f>
        <v>90395.9</v>
      </c>
      <c r="F49" s="52">
        <f t="shared" si="0"/>
        <v>0.5766758488173143</v>
      </c>
    </row>
    <row r="50" spans="1:6" s="15" customFormat="1" ht="33" customHeight="1">
      <c r="A50" s="42" t="s">
        <v>1</v>
      </c>
      <c r="B50" s="36" t="s">
        <v>91</v>
      </c>
      <c r="C50" s="14" t="s">
        <v>92</v>
      </c>
      <c r="D50" s="25">
        <f>D51</f>
        <v>54061.6</v>
      </c>
      <c r="E50" s="25">
        <f>SUM(E51)</f>
        <v>40545.9</v>
      </c>
      <c r="F50" s="52">
        <f t="shared" si="0"/>
        <v>0.7499944507746719</v>
      </c>
    </row>
    <row r="51" spans="1:6" s="15" customFormat="1" ht="21" customHeight="1">
      <c r="A51" s="43" t="s">
        <v>2</v>
      </c>
      <c r="B51" s="37" t="s">
        <v>68</v>
      </c>
      <c r="C51" s="16" t="s">
        <v>69</v>
      </c>
      <c r="D51" s="27">
        <v>54061.6</v>
      </c>
      <c r="E51" s="32">
        <f>SUM(E52)</f>
        <v>40545.9</v>
      </c>
      <c r="F51" s="71">
        <f t="shared" si="0"/>
        <v>0.7499944507746719</v>
      </c>
    </row>
    <row r="52" spans="1:6" s="31" customFormat="1" ht="49.5" customHeight="1">
      <c r="A52" s="46" t="s">
        <v>3</v>
      </c>
      <c r="B52" s="38" t="s">
        <v>70</v>
      </c>
      <c r="C52" s="18" t="s">
        <v>113</v>
      </c>
      <c r="D52" s="26">
        <v>54061.6</v>
      </c>
      <c r="E52" s="32">
        <v>40545.9</v>
      </c>
      <c r="F52" s="71">
        <f t="shared" si="0"/>
        <v>0.7499944507746719</v>
      </c>
    </row>
    <row r="53" spans="1:6" s="31" customFormat="1" ht="30.75" customHeight="1">
      <c r="A53" s="42" t="s">
        <v>4</v>
      </c>
      <c r="B53" s="36" t="s">
        <v>160</v>
      </c>
      <c r="C53" s="14" t="s">
        <v>161</v>
      </c>
      <c r="D53" s="25">
        <f>D54</f>
        <v>29511</v>
      </c>
      <c r="E53" s="25">
        <f>E54</f>
        <v>0</v>
      </c>
      <c r="F53" s="52">
        <f t="shared" si="0"/>
        <v>0</v>
      </c>
    </row>
    <row r="54" spans="1:6" s="31" customFormat="1" ht="24" customHeight="1">
      <c r="A54" s="43" t="s">
        <v>5</v>
      </c>
      <c r="B54" s="37" t="s">
        <v>162</v>
      </c>
      <c r="C54" s="16" t="s">
        <v>163</v>
      </c>
      <c r="D54" s="26">
        <f>D55</f>
        <v>29511</v>
      </c>
      <c r="E54" s="26">
        <f>E55</f>
        <v>0</v>
      </c>
      <c r="F54" s="71">
        <f t="shared" si="0"/>
        <v>0</v>
      </c>
    </row>
    <row r="55" spans="1:6" s="31" customFormat="1" ht="31.5" customHeight="1">
      <c r="A55" s="46" t="s">
        <v>135</v>
      </c>
      <c r="B55" s="38" t="s">
        <v>164</v>
      </c>
      <c r="C55" s="18" t="s">
        <v>165</v>
      </c>
      <c r="D55" s="26">
        <v>29511</v>
      </c>
      <c r="E55" s="32">
        <v>0</v>
      </c>
      <c r="F55" s="71">
        <f t="shared" si="0"/>
        <v>0</v>
      </c>
    </row>
    <row r="56" spans="1:6" s="15" customFormat="1" ht="32.25" customHeight="1">
      <c r="A56" s="42" t="s">
        <v>141</v>
      </c>
      <c r="B56" s="36" t="s">
        <v>71</v>
      </c>
      <c r="C56" s="14" t="s">
        <v>72</v>
      </c>
      <c r="D56" s="25">
        <f>SUM(D57+D62)</f>
        <v>73180.8</v>
      </c>
      <c r="E56" s="30">
        <f>SUM(E57+E62)</f>
        <v>49849.99999999999</v>
      </c>
      <c r="F56" s="52">
        <f t="shared" si="0"/>
        <v>0.681189601644147</v>
      </c>
    </row>
    <row r="57" spans="1:6" s="19" customFormat="1" ht="30" customHeight="1">
      <c r="A57" s="45" t="s">
        <v>146</v>
      </c>
      <c r="B57" s="40" t="s">
        <v>73</v>
      </c>
      <c r="C57" s="16" t="s">
        <v>74</v>
      </c>
      <c r="D57" s="27">
        <f>D58</f>
        <v>58338.100000000006</v>
      </c>
      <c r="E57" s="20">
        <f>SUM(E58)</f>
        <v>38427.399999999994</v>
      </c>
      <c r="F57" s="71">
        <f t="shared" si="0"/>
        <v>0.6587016032404207</v>
      </c>
    </row>
    <row r="58" spans="1:6" s="19" customFormat="1" ht="66" customHeight="1">
      <c r="A58" s="44" t="s">
        <v>166</v>
      </c>
      <c r="B58" s="41" t="s">
        <v>98</v>
      </c>
      <c r="C58" s="18" t="s">
        <v>93</v>
      </c>
      <c r="D58" s="26">
        <f>SUM(D59:D61)</f>
        <v>58338.100000000006</v>
      </c>
      <c r="E58" s="27">
        <f>SUM(E59:E61)</f>
        <v>38427.399999999994</v>
      </c>
      <c r="F58" s="71">
        <f t="shared" si="0"/>
        <v>0.6587016032404207</v>
      </c>
    </row>
    <row r="59" spans="1:6" s="19" customFormat="1" ht="65.25" customHeight="1">
      <c r="A59" s="46" t="s">
        <v>167</v>
      </c>
      <c r="B59" s="38" t="s">
        <v>75</v>
      </c>
      <c r="C59" s="18" t="s">
        <v>97</v>
      </c>
      <c r="D59" s="32">
        <v>4240</v>
      </c>
      <c r="E59" s="26">
        <v>3308.4</v>
      </c>
      <c r="F59" s="71">
        <f t="shared" si="0"/>
        <v>0.7802830188679245</v>
      </c>
    </row>
    <row r="60" spans="1:6" s="31" customFormat="1" ht="111.75" customHeight="1">
      <c r="A60" s="46" t="s">
        <v>168</v>
      </c>
      <c r="B60" s="38" t="s">
        <v>76</v>
      </c>
      <c r="C60" s="18" t="s">
        <v>77</v>
      </c>
      <c r="D60" s="26">
        <v>5.3</v>
      </c>
      <c r="E60" s="26">
        <v>5.3</v>
      </c>
      <c r="F60" s="71">
        <f t="shared" si="0"/>
        <v>1</v>
      </c>
    </row>
    <row r="61" spans="1:6" s="19" customFormat="1" ht="70.5" customHeight="1">
      <c r="A61" s="46" t="s">
        <v>169</v>
      </c>
      <c r="B61" s="38" t="s">
        <v>78</v>
      </c>
      <c r="C61" s="18" t="s">
        <v>79</v>
      </c>
      <c r="D61" s="26">
        <v>54092.8</v>
      </c>
      <c r="E61" s="26">
        <v>35113.7</v>
      </c>
      <c r="F61" s="71">
        <f t="shared" si="0"/>
        <v>0.6491381477756744</v>
      </c>
    </row>
    <row r="62" spans="1:6" s="19" customFormat="1" ht="46.5" customHeight="1">
      <c r="A62" s="43" t="s">
        <v>170</v>
      </c>
      <c r="B62" s="37" t="s">
        <v>80</v>
      </c>
      <c r="C62" s="16" t="s">
        <v>81</v>
      </c>
      <c r="D62" s="55">
        <f>D63</f>
        <v>14842.7</v>
      </c>
      <c r="E62" s="25">
        <f>SUM(E63)</f>
        <v>11422.6</v>
      </c>
      <c r="F62" s="68">
        <f t="shared" si="0"/>
        <v>0.7695769637599628</v>
      </c>
    </row>
    <row r="63" spans="1:6" s="19" customFormat="1" ht="62.25" customHeight="1">
      <c r="A63" s="46" t="s">
        <v>171</v>
      </c>
      <c r="B63" s="38" t="s">
        <v>82</v>
      </c>
      <c r="C63" s="18" t="s">
        <v>83</v>
      </c>
      <c r="D63" s="32">
        <f>SUM(D64+D65)</f>
        <v>14842.7</v>
      </c>
      <c r="E63" s="32">
        <f>SUM(E64:E65)</f>
        <v>11422.6</v>
      </c>
      <c r="F63" s="71">
        <f t="shared" si="0"/>
        <v>0.7695769637599628</v>
      </c>
    </row>
    <row r="64" spans="1:6" s="12" customFormat="1" ht="46.5" customHeight="1">
      <c r="A64" s="46" t="s">
        <v>172</v>
      </c>
      <c r="B64" s="38" t="s">
        <v>84</v>
      </c>
      <c r="C64" s="18" t="s">
        <v>85</v>
      </c>
      <c r="D64" s="26">
        <v>10555.5</v>
      </c>
      <c r="E64" s="32">
        <v>8260</v>
      </c>
      <c r="F64" s="71">
        <f t="shared" si="0"/>
        <v>0.7825304343707072</v>
      </c>
    </row>
    <row r="65" spans="1:6" ht="46.5" customHeight="1">
      <c r="A65" s="46" t="s">
        <v>173</v>
      </c>
      <c r="B65" s="38" t="s">
        <v>86</v>
      </c>
      <c r="C65" s="18" t="s">
        <v>87</v>
      </c>
      <c r="D65" s="32">
        <v>4287.2</v>
      </c>
      <c r="E65" s="32">
        <v>3162.6</v>
      </c>
      <c r="F65" s="71">
        <f t="shared" si="0"/>
        <v>0.7376842694532563</v>
      </c>
    </row>
    <row r="66" spans="1:6" ht="48" customHeight="1">
      <c r="A66" s="49" t="s">
        <v>174</v>
      </c>
      <c r="B66" s="39" t="s">
        <v>157</v>
      </c>
      <c r="C66" s="23" t="s">
        <v>156</v>
      </c>
      <c r="D66" s="69">
        <f>D67</f>
        <v>0</v>
      </c>
      <c r="E66" s="69">
        <f>E67</f>
        <v>-83.6</v>
      </c>
      <c r="F66" s="52"/>
    </row>
    <row r="67" spans="1:6" ht="69.75" customHeight="1">
      <c r="A67" s="46" t="s">
        <v>175</v>
      </c>
      <c r="B67" s="38" t="s">
        <v>158</v>
      </c>
      <c r="C67" s="18" t="s">
        <v>159</v>
      </c>
      <c r="D67" s="32">
        <v>0</v>
      </c>
      <c r="E67" s="32">
        <v>-83.6</v>
      </c>
      <c r="F67" s="52"/>
    </row>
    <row r="68" spans="1:10" s="2" customFormat="1" ht="21.75" customHeight="1">
      <c r="A68" s="7"/>
      <c r="B68" s="33"/>
      <c r="C68" s="10" t="s">
        <v>88</v>
      </c>
      <c r="D68" s="11">
        <f>SUM(D49+D8)</f>
        <v>292864.1</v>
      </c>
      <c r="E68" s="11">
        <f>SUM(E8+E48)</f>
        <v>198963</v>
      </c>
      <c r="F68" s="52">
        <f t="shared" si="0"/>
        <v>0.6793697144853194</v>
      </c>
      <c r="J68" s="51"/>
    </row>
    <row r="69" ht="21.75" customHeight="1">
      <c r="C69" s="5"/>
    </row>
    <row r="70" spans="1:4" ht="15">
      <c r="A70" s="2"/>
      <c r="B70" s="83" t="s">
        <v>179</v>
      </c>
      <c r="C70" s="83"/>
      <c r="D70" s="82"/>
    </row>
    <row r="71" spans="2:3" ht="15">
      <c r="B71" s="67"/>
      <c r="C71" s="5"/>
    </row>
    <row r="72" spans="2:3" ht="15">
      <c r="B72" s="81"/>
      <c r="C72" s="82"/>
    </row>
    <row r="73" ht="15">
      <c r="C73" s="5"/>
    </row>
    <row r="74" ht="15">
      <c r="C74" s="5"/>
    </row>
    <row r="75" ht="15">
      <c r="C75" s="5"/>
    </row>
    <row r="76" ht="15">
      <c r="C76" s="5"/>
    </row>
    <row r="77" ht="15">
      <c r="C77" s="5"/>
    </row>
    <row r="78" ht="15">
      <c r="C78" s="5"/>
    </row>
    <row r="79" ht="15">
      <c r="C79" s="5"/>
    </row>
    <row r="80" ht="15">
      <c r="C80" s="5"/>
    </row>
    <row r="81" ht="15">
      <c r="C81" s="5"/>
    </row>
    <row r="82" ht="15">
      <c r="C82" s="5"/>
    </row>
    <row r="83" ht="15">
      <c r="C83" s="5"/>
    </row>
    <row r="84" ht="15">
      <c r="C84" s="5"/>
    </row>
    <row r="85" ht="15">
      <c r="C85" s="5"/>
    </row>
    <row r="86" ht="15">
      <c r="C86" s="5"/>
    </row>
    <row r="87" ht="15">
      <c r="C87" s="5"/>
    </row>
  </sheetData>
  <sheetProtection/>
  <mergeCells count="8">
    <mergeCell ref="B72:C72"/>
    <mergeCell ref="B70:D70"/>
    <mergeCell ref="A5:F5"/>
    <mergeCell ref="D6:E6"/>
    <mergeCell ref="D1:F1"/>
    <mergeCell ref="C2:F2"/>
    <mergeCell ref="C3:F3"/>
    <mergeCell ref="C4:F4"/>
  </mergeCells>
  <printOptions/>
  <pageMargins left="0.5511811023622047" right="0.1968503937007874" top="0" bottom="0" header="0" footer="0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2014-10-10T06:32:55Z</dcterms:modified>
  <cp:category/>
  <cp:version/>
  <cp:contentType/>
  <cp:contentStatus/>
</cp:coreProperties>
</file>